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dst233650" localSheetId="2">'Лист3'!#REF!</definedName>
  </definedNames>
  <calcPr fullCalcOnLoad="1"/>
</workbook>
</file>

<file path=xl/sharedStrings.xml><?xml version="1.0" encoding="utf-8"?>
<sst xmlns="http://schemas.openxmlformats.org/spreadsheetml/2006/main" count="119" uniqueCount="113">
  <si>
    <t>ВСЕГО ДОХОДОВ</t>
  </si>
  <si>
    <t>код</t>
  </si>
  <si>
    <t>наименование</t>
  </si>
  <si>
    <t>(в рублях)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</si>
  <si>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</si>
  <si>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 и 228 Налогового кодекса Российской Федерации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</si>
  <si>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</si>
  <si>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</si>
  <si>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Налог, взимаемый с налогоплательщиков, выбравшиъх в качестве объекта налогообложения доходы</t>
  </si>
  <si>
    <t>Налог, взимаемый с налогоплательщиков, выбравшиъх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</si>
  <si>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расположенных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</si>
  <si>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</si>
  <si>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</si>
  <si>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</si>
  <si>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</si>
  <si>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городского поселения "Город Таруса"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</si>
  <si>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</si>
  <si>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</si>
  <si>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</si>
  <si>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</si>
  <si>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</si>
  <si>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</si>
  <si>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</si>
  <si>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</si>
  <si>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</si>
  <si>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по видам доходов, подвидам доходов, классификации сектора государственного </t>
  </si>
  <si>
    <t>10102010011000110</t>
  </si>
  <si>
    <t>10102030013000110</t>
  </si>
  <si>
    <t>10102030011000110</t>
  </si>
  <si>
    <t>10300000000000000</t>
  </si>
  <si>
    <t>10500000000000000</t>
  </si>
  <si>
    <t>10501011011000110</t>
  </si>
  <si>
    <t>10501011013000110</t>
  </si>
  <si>
    <t>10501021011000110</t>
  </si>
  <si>
    <t>10600000000000000</t>
  </si>
  <si>
    <t>10601030131000110</t>
  </si>
  <si>
    <t>10606033131000110</t>
  </si>
  <si>
    <t>10606043131000110</t>
  </si>
  <si>
    <t>11100000000000000</t>
  </si>
  <si>
    <t>11105013130000120</t>
  </si>
  <si>
    <t>11105035130000120</t>
  </si>
  <si>
    <t>11400000000000000</t>
  </si>
  <si>
    <t>11406013130000430</t>
  </si>
  <si>
    <t>11600000000000000</t>
  </si>
  <si>
    <t>20200000000000000</t>
  </si>
  <si>
    <t>управления, относящихся к доходам бюджета</t>
  </si>
  <si>
    <t>Приложение № 2 к Решению Городской Думы</t>
  </si>
  <si>
    <t>20000000000000000</t>
  </si>
  <si>
    <t xml:space="preserve">Безвозмездные поступления </t>
  </si>
  <si>
    <t>20700000000000000</t>
  </si>
  <si>
    <t>Прочие безвозмездные поступления</t>
  </si>
  <si>
    <t>%</t>
  </si>
  <si>
    <t>10102010013000110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</si>
  <si>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</si>
  <si>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поселений на выравнивание бюджетной обеспеченности за счет средств областного бюджета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</si>
  <si>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</si>
  <si>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10102020011000110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</si>
  <si>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</si>
  <si>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</si>
  <si>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</si>
  <si>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</si>
  <si>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</si>
  <si>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</si>
  <si>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</si>
  <si>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</si>
  <si>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20210000000000150</t>
  </si>
  <si>
    <t>20215001130315150</t>
  </si>
  <si>
    <t>20220000000000150</t>
  </si>
  <si>
    <t>20225497130000150</t>
  </si>
  <si>
    <t>20225555130000150</t>
  </si>
  <si>
    <t>20229999130258150</t>
  </si>
  <si>
    <t>20229999130276150</t>
  </si>
  <si>
    <t>Субсидии бюджетам бюджетной системы Российской Федерации (межбюджетные субсидии)</t>
  </si>
  <si>
    <t>11610061130000140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</si>
  <si>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товаров. работ. услуг для обеспечения государственных и муниципальных нужд (за исключением муниципального контракта. финансируемого за счет средств муниципального дорожного фонда)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</si>
  <si>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</si>
  <si>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</si>
  <si>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20219999130165150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</si>
  <si>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</si>
  <si>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мероприятий по обеспечению жильем молодых семей</t>
  </si>
  <si>
    <t xml:space="preserve">Прочие безвозмездные поступления в бюджеты городских поселений </t>
  </si>
  <si>
    <t>20705030130000150</t>
  </si>
  <si>
    <t>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</si>
  <si>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</si>
  <si>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Прочие неналоговые доходы</t>
  </si>
  <si>
    <t>11700000000000000</t>
  </si>
  <si>
    <t>11715030130000150</t>
  </si>
  <si>
    <t>Инициативные платежи, зачисляемые в бюджеты городских поселнний</t>
  </si>
  <si>
    <t>10501021013000110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</si>
  <si>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</si>
  <si>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</si>
  <si>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Субсидии местным бюджетам на осуществление дорожной деятельности</t>
  </si>
  <si>
    <t xml:space="preserve"> от  года  № </t>
  </si>
  <si>
    <t>Исполнение доходов бюджета городского поселения "Город Таруса" за 2023 год</t>
  </si>
  <si>
    <t>Уточ.роспись на 2023</t>
  </si>
  <si>
    <t>Исполн. на 01.01.2024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</si>
  <si>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налогу (сбору) согласно законодательству Российской Федерации)</t>
  </si>
  <si>
    <t>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</si>
  <si>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</si>
  <si>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10501050011000110</t>
  </si>
  <si>
    <t>Минимальный налог,  зачисляемый в бюджеты субъектов Российской Федерации</t>
  </si>
  <si>
    <t>11705050130000180</t>
  </si>
  <si>
    <t>Прочие неналоговые доходы бюджетов городских поселений</t>
  </si>
  <si>
    <t>20220302130000150</t>
  </si>
  <si>
    <t>Прочие субсидии бюджетам городских поселений на обеспечение мероприятий по переселению граждан из аварийного жилищного фонда, за счет средств областного бюджета</t>
  </si>
  <si>
    <t>20229999130233150</t>
  </si>
  <si>
    <t>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</t>
  </si>
  <si>
    <t>20240000000000150</t>
  </si>
  <si>
    <t>Иные межбюджетные трансферты</t>
  </si>
  <si>
    <t>20245424130000150</t>
  </si>
  <si>
    <t>20249999130444150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</si>
  <si>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</si>
  <si>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муниципальных образований на финансовое обеспечение расходных обязательств муниципальных образований Калужской области за счет иным образом зерезервированных в составе утвержденных бюджетных ассигнований областного бюджета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</si>
</sst>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_);_(* \(#,##0.0\);_(* &quot;-&quot;??_);_(@_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(* #,##0.000_);_(* \(#,##0.000\);_(* &quot;-&quot;??_);_(@_)"/>
    <numFmt numFmtId="192" formatCode="0.00000000"/>
    <numFmt numFmtId="193" formatCode="0.000000000"/>
    <numFmt numFmtId="194" formatCode="_(* #,##0_);_(* \(#,##0\);_(* &quot;-&quot;??_);_(@_)"/>
    <numFmt numFmtId="195" formatCode="0.000%"/>
    <numFmt numFmtId="196" formatCode="0.0%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00000000000000000000"/>
    <numFmt numFmtId="200" formatCode="000000"/>
    <numFmt numFmtId="201" formatCode="#,##0&quot;р.&quot;"/>
    <numFmt numFmtId="202" formatCode="0000"/>
    <numFmt numFmtId="203" formatCode="0_ ;\-0\ "/>
    <numFmt numFmtId="204" formatCode="\7\5\6\1\1\6\10\1\2\30\10\1\3\1\1\40"/>
    <numFmt numFmtId="205" formatCode="#,##0.0"/>
    <numFmt numFmtId="206" formatCode="#,##0.000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Cambria"/>
      <family val="1"/>
    </font>
    <font>
      <b/>
      <i/>
      <sz val="9"/>
      <name val="Cambria"/>
      <family val="1"/>
    </font>
    <font>
      <sz val="8"/>
      <color indexed="8"/>
      <name val="Times New Roman"/>
      <family val="1"/>
    </font>
    <font>
      <i/>
      <sz val="9"/>
      <color indexed="8"/>
      <name val="Cambria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14" fillId="0" borderId="1">
      <alignment horizontal="left" vertical="center" wrapText="1" inden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0">
      <alignment vertical="center"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right"/>
    </xf>
    <xf numFmtId="190" fontId="6" fillId="0" borderId="12" xfId="62" applyNumberFormat="1" applyFont="1" applyBorder="1" applyAlignment="1">
      <alignment horizontal="center" vertical="top" wrapText="1"/>
    </xf>
    <xf numFmtId="190" fontId="0" fillId="0" borderId="0" xfId="0" applyNumberFormat="1" applyBorder="1" applyAlignment="1">
      <alignment/>
    </xf>
    <xf numFmtId="190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/>
    </xf>
    <xf numFmtId="190" fontId="0" fillId="0" borderId="0" xfId="0" applyNumberFormat="1" applyFont="1" applyBorder="1" applyAlignment="1">
      <alignment/>
    </xf>
    <xf numFmtId="190" fontId="4" fillId="0" borderId="0" xfId="0" applyNumberFormat="1" applyFont="1" applyBorder="1" applyAlignment="1">
      <alignment horizontal="center" vertical="top" wrapText="1"/>
    </xf>
    <xf numFmtId="190" fontId="3" fillId="0" borderId="0" xfId="0" applyNumberFormat="1" applyFont="1" applyBorder="1" applyAlignment="1">
      <alignment horizontal="center" vertical="top" wrapText="1"/>
    </xf>
    <xf numFmtId="190" fontId="0" fillId="0" borderId="0" xfId="0" applyNumberFormat="1" applyAlignment="1">
      <alignment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90" fontId="6" fillId="0" borderId="12" xfId="62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justify" vertical="center" wrapText="1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190" fontId="7" fillId="0" borderId="12" xfId="62" applyNumberFormat="1" applyFont="1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 wrapText="1"/>
    </xf>
    <xf numFmtId="190" fontId="6" fillId="0" borderId="12" xfId="62" applyNumberFormat="1" applyFont="1" applyBorder="1" applyAlignment="1">
      <alignment horizontal="center" vertical="center" wrapText="1"/>
    </xf>
    <xf numFmtId="190" fontId="6" fillId="0" borderId="12" xfId="0" applyNumberFormat="1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justify" vertical="center" wrapText="1"/>
    </xf>
    <xf numFmtId="0" fontId="7" fillId="34" borderId="12" xfId="0" applyFont="1" applyFill="1" applyBorder="1" applyAlignment="1">
      <alignment horizontal="left" vertical="center" wrapText="1"/>
    </xf>
    <xf numFmtId="49" fontId="13" fillId="0" borderId="12" xfId="33" applyNumberFormat="1" applyFont="1" applyBorder="1" applyAlignment="1" applyProtection="1">
      <alignment vertical="center" wrapText="1"/>
      <protection/>
    </xf>
    <xf numFmtId="4" fontId="6" fillId="0" borderId="12" xfId="0" applyNumberFormat="1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49" fontId="15" fillId="0" borderId="12" xfId="33" applyNumberFormat="1" applyFont="1" applyBorder="1" applyAlignment="1" applyProtection="1">
      <alignment vertical="center" wrapText="1"/>
      <protection/>
    </xf>
    <xf numFmtId="49" fontId="11" fillId="30" borderId="12" xfId="54" applyNumberFormat="1" applyFont="1" applyFill="1" applyBorder="1" applyAlignment="1" applyProtection="1">
      <alignment horizontal="center" vertical="center" shrinkToFit="1"/>
      <protection locked="0"/>
    </xf>
    <xf numFmtId="49" fontId="12" fillId="30" borderId="12" xfId="54" applyNumberFormat="1" applyFont="1" applyFill="1" applyBorder="1" applyAlignment="1" applyProtection="1">
      <alignment horizontal="center" vertical="center" shrinkToFit="1"/>
      <protection locked="0"/>
    </xf>
    <xf numFmtId="1" fontId="11" fillId="30" borderId="1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12" xfId="0" applyNumberFormat="1" applyFont="1" applyBorder="1" applyAlignment="1">
      <alignment horizontal="center" vertical="top" wrapText="1"/>
    </xf>
    <xf numFmtId="49" fontId="11" fillId="3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0" borderId="12" xfId="0" applyNumberFormat="1" applyFont="1" applyFill="1" applyBorder="1" applyAlignment="1" applyProtection="1">
      <alignment horizontal="center" vertical="center" shrinkToFit="1"/>
      <protection locked="0"/>
    </xf>
    <xf numFmtId="49" fontId="11" fillId="30" borderId="12" xfId="54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center" vertical="top" wrapText="1"/>
    </xf>
    <xf numFmtId="190" fontId="0" fillId="0" borderId="0" xfId="0" applyNumberFormat="1" applyBorder="1" applyAlignment="1">
      <alignment horizontal="left" indent="1"/>
    </xf>
    <xf numFmtId="0" fontId="7" fillId="0" borderId="0" xfId="0" applyFont="1" applyAlignment="1">
      <alignment/>
    </xf>
    <xf numFmtId="49" fontId="11" fillId="35" borderId="12" xfId="54" applyNumberFormat="1" applyFont="1" applyFill="1" applyBorder="1" applyAlignment="1" applyProtection="1">
      <alignment horizontal="center" vertical="center" shrinkToFit="1"/>
      <protection locked="0"/>
    </xf>
    <xf numFmtId="0" fontId="7" fillId="35" borderId="12" xfId="0" applyFont="1" applyFill="1" applyBorder="1" applyAlignment="1">
      <alignment horizontal="left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9" fontId="13" fillId="0" borderId="1" xfId="33" applyNumberFormat="1" applyFont="1" applyAlignment="1" applyProtection="1">
      <alignment vertical="center" wrapText="1"/>
      <protection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190" fontId="0" fillId="0" borderId="0" xfId="0" applyNumberForma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54">
      <selection activeCell="J62" sqref="J62"/>
    </sheetView>
  </sheetViews>
  <sheetFormatPr defaultColWidth="9.140625" defaultRowHeight="12.75"/>
  <cols>
    <col min="1" max="1" width="15.421875" style="0" customWidth="1"/>
    <col min="2" max="2" width="38.00390625" style="0" customWidth="1"/>
    <col min="3" max="4" width="12.28125" style="0" customWidth="1"/>
    <col min="5" max="5" width="7.421875" style="0" customWidth="1"/>
    <col min="11" max="11" width="10.140625" style="0" bestFit="1" customWidth="1"/>
  </cols>
  <sheetData>
    <row r="1" spans="1:5" ht="18.75" customHeight="1">
      <c r="A1" s="8"/>
      <c r="B1" s="57" t="s">
        <v>46</v>
      </c>
      <c r="C1" s="57"/>
      <c r="D1" s="58"/>
      <c r="E1" s="9"/>
    </row>
    <row r="2" spans="1:5" ht="18.75" customHeight="1">
      <c r="A2" s="8"/>
      <c r="B2" s="57" t="s">
        <v>15</v>
      </c>
      <c r="C2" s="57"/>
      <c r="D2" s="58"/>
      <c r="E2" s="9"/>
    </row>
    <row r="3" spans="1:5" ht="19.5" customHeight="1">
      <c r="A3" s="8"/>
      <c r="B3" s="57" t="s">
        <v>92</v>
      </c>
      <c r="C3" s="57"/>
      <c r="D3" s="58"/>
      <c r="E3" s="13"/>
    </row>
    <row r="4" spans="1:5" ht="12.75">
      <c r="A4" s="8"/>
      <c r="B4" s="10" t="s">
        <v>93</v>
      </c>
      <c r="C4" s="10"/>
      <c r="D4" s="8"/>
      <c r="E4" s="8"/>
    </row>
    <row r="5" spans="1:5" ht="12.75">
      <c r="A5" s="8"/>
      <c r="B5" s="10" t="s">
        <v>25</v>
      </c>
      <c r="C5" s="10"/>
      <c r="D5" s="8"/>
      <c r="E5" s="8"/>
    </row>
    <row r="6" spans="1:5" ht="12.75">
      <c r="A6" s="8"/>
      <c r="B6" s="10" t="s">
        <v>45</v>
      </c>
      <c r="C6" s="10"/>
      <c r="D6" s="8"/>
      <c r="E6" s="8"/>
    </row>
    <row r="7" spans="1:5" ht="12.75">
      <c r="A7" s="8"/>
      <c r="B7" s="8"/>
      <c r="C7" s="8"/>
      <c r="D7" s="52" t="s">
        <v>3</v>
      </c>
      <c r="E7" s="8"/>
    </row>
    <row r="8" spans="1:12" ht="24" customHeight="1">
      <c r="A8" s="11" t="s">
        <v>1</v>
      </c>
      <c r="B8" s="11" t="s">
        <v>2</v>
      </c>
      <c r="C8" s="24" t="s">
        <v>94</v>
      </c>
      <c r="D8" s="24" t="s">
        <v>95</v>
      </c>
      <c r="E8" s="24" t="s">
        <v>51</v>
      </c>
      <c r="F8" s="1"/>
      <c r="G8" s="1"/>
      <c r="H8" s="1"/>
      <c r="I8" s="1"/>
      <c r="J8" s="1"/>
      <c r="K8" s="1"/>
      <c r="L8" s="1"/>
    </row>
    <row r="9" spans="1:12" ht="12" customHeight="1">
      <c r="A9" s="42">
        <v>10000000000000000</v>
      </c>
      <c r="B9" s="12" t="s">
        <v>16</v>
      </c>
      <c r="C9" s="36">
        <f>C10+C18+C23+C31+C35+C38+C40+C43</f>
        <v>80222124</v>
      </c>
      <c r="D9" s="36">
        <f>D10+D18+D23+D31+D35+D38+D40+D43</f>
        <v>82995126.16000001</v>
      </c>
      <c r="E9" s="14">
        <f>D9/C9%</f>
        <v>103.45665512421488</v>
      </c>
      <c r="F9" s="15"/>
      <c r="G9" s="15"/>
      <c r="H9" s="15"/>
      <c r="I9" s="15"/>
      <c r="J9" s="15"/>
      <c r="K9" s="1"/>
      <c r="L9" s="1"/>
    </row>
    <row r="10" spans="1:12" ht="12" customHeight="1">
      <c r="A10" s="42">
        <v>10100000000000000</v>
      </c>
      <c r="B10" s="12" t="s">
        <v>18</v>
      </c>
      <c r="C10" s="43">
        <f>C11+C12+C13+C14+C15+C16+C17</f>
        <v>17520000</v>
      </c>
      <c r="D10" s="43">
        <f>D11+D12+D13+D14+D15+D16+D17</f>
        <v>19823312.090000004</v>
      </c>
      <c r="E10" s="14">
        <f>D10/C10%</f>
        <v>113.14675850456624</v>
      </c>
      <c r="F10" s="15"/>
      <c r="G10" s="15"/>
      <c r="H10" s="15"/>
      <c r="I10" s="15"/>
      <c r="J10" s="15"/>
      <c r="K10" s="1"/>
      <c r="L10" s="1"/>
    </row>
    <row r="11" spans="1:12" ht="73.5" customHeight="1">
      <c r="A11" s="44" t="s">
        <v>26</v>
      </c>
      <c r="B11" s="23" t="s">
        <v>5</v>
      </c>
      <c r="C11" s="37">
        <v>16120000</v>
      </c>
      <c r="D11" s="37">
        <v>19307918.57</v>
      </c>
      <c r="E11" s="29">
        <f>D11/C11%</f>
        <v>119.77616978908189</v>
      </c>
      <c r="F11" s="15"/>
      <c r="G11" s="15"/>
      <c r="H11" s="15"/>
      <c r="I11" s="15"/>
      <c r="J11" s="15"/>
      <c r="K11" s="1"/>
      <c r="L11" s="1"/>
    </row>
    <row r="12" spans="1:12" ht="117.75" customHeight="1">
      <c r="A12" s="44" t="s">
        <v>52</v>
      </c>
      <c r="B12" s="56" t="s">
        <v>96</v>
      </c>
      <c r="C12" s="37">
        <v>0</v>
      </c>
      <c r="D12" s="37">
        <v>20098.51</v>
      </c>
      <c r="E12" s="29">
        <v>0</v>
      </c>
      <c r="F12" s="15"/>
      <c r="G12" s="15"/>
      <c r="H12" s="15"/>
      <c r="I12" s="15"/>
      <c r="J12" s="15"/>
      <c r="K12" s="1"/>
      <c r="L12" s="1"/>
    </row>
    <row r="13" spans="1:12" ht="108" customHeight="1">
      <c r="A13" s="44" t="s">
        <v>56</v>
      </c>
      <c r="B13" s="34" t="s">
        <v>6</v>
      </c>
      <c r="C13" s="37">
        <v>250000</v>
      </c>
      <c r="D13" s="37">
        <v>25868.13</v>
      </c>
      <c r="E13" s="29">
        <f>D13/C13%</f>
        <v>10.347252000000001</v>
      </c>
      <c r="F13" s="15"/>
      <c r="G13" s="15"/>
      <c r="H13" s="15"/>
      <c r="I13" s="15"/>
      <c r="J13" s="15"/>
      <c r="K13" s="1"/>
      <c r="L13" s="1"/>
    </row>
    <row r="14" spans="1:12" ht="50.25" customHeight="1">
      <c r="A14" s="53" t="s">
        <v>28</v>
      </c>
      <c r="B14" s="54" t="s">
        <v>7</v>
      </c>
      <c r="C14" s="55">
        <v>450000</v>
      </c>
      <c r="D14" s="55">
        <v>260398.57</v>
      </c>
      <c r="E14" s="29">
        <f>D14/C14%</f>
        <v>57.86634888888889</v>
      </c>
      <c r="F14" s="15"/>
      <c r="G14" s="15"/>
      <c r="H14" s="15"/>
      <c r="I14" s="15"/>
      <c r="J14" s="15"/>
      <c r="K14" s="1"/>
      <c r="L14" s="1"/>
    </row>
    <row r="15" spans="1:12" ht="50.25" customHeight="1">
      <c r="A15" s="40" t="s">
        <v>27</v>
      </c>
      <c r="B15" s="23" t="s">
        <v>7</v>
      </c>
      <c r="C15" s="37">
        <v>0</v>
      </c>
      <c r="D15" s="37">
        <v>3046.96</v>
      </c>
      <c r="E15" s="29">
        <v>0</v>
      </c>
      <c r="F15" s="15"/>
      <c r="G15" s="15"/>
      <c r="H15" s="15"/>
      <c r="I15" s="15"/>
      <c r="J15" s="15"/>
      <c r="K15" s="1"/>
      <c r="L15" s="1"/>
    </row>
    <row r="16" spans="1:12" ht="58.5" customHeight="1">
      <c r="A16" s="40" t="s">
        <v>82</v>
      </c>
      <c r="B16" s="35" t="s">
        <v>83</v>
      </c>
      <c r="C16" s="37">
        <v>700000</v>
      </c>
      <c r="D16" s="37">
        <v>80807.14</v>
      </c>
      <c r="E16" s="29">
        <f>D16/C16%</f>
        <v>11.543877142857143</v>
      </c>
      <c r="F16" s="15"/>
      <c r="G16" s="15"/>
      <c r="H16" s="15"/>
      <c r="I16" s="15"/>
      <c r="J16" s="15"/>
      <c r="K16" s="1"/>
      <c r="L16" s="1"/>
    </row>
    <row r="17" spans="1:12" ht="58.5" customHeight="1">
      <c r="A17" s="40" t="s">
        <v>97</v>
      </c>
      <c r="B17" s="56" t="s">
        <v>98</v>
      </c>
      <c r="C17" s="37">
        <v>0</v>
      </c>
      <c r="D17" s="37">
        <v>125174.21</v>
      </c>
      <c r="E17" s="29">
        <v>0</v>
      </c>
      <c r="F17" s="15"/>
      <c r="G17" s="15"/>
      <c r="H17" s="15"/>
      <c r="I17" s="15"/>
      <c r="J17" s="15"/>
      <c r="K17" s="1"/>
      <c r="L17" s="1"/>
    </row>
    <row r="18" spans="1:12" ht="45" customHeight="1">
      <c r="A18" s="44" t="s">
        <v>29</v>
      </c>
      <c r="B18" s="12" t="s">
        <v>17</v>
      </c>
      <c r="C18" s="38">
        <f>C19+C20+C21+C22</f>
        <v>2715000</v>
      </c>
      <c r="D18" s="38">
        <f>D19+D20+D21+D22</f>
        <v>3160221.2399999998</v>
      </c>
      <c r="E18" s="31">
        <f>D18/C18%</f>
        <v>116.3985723756906</v>
      </c>
      <c r="F18" s="15"/>
      <c r="G18" s="15"/>
      <c r="H18" s="15"/>
      <c r="I18" s="15"/>
      <c r="J18" s="15"/>
      <c r="K18" s="1"/>
      <c r="L18" s="1"/>
    </row>
    <row r="19" spans="1:12" ht="77.25" customHeight="1">
      <c r="A19" s="44" t="s">
        <v>57</v>
      </c>
      <c r="B19" s="34" t="s">
        <v>58</v>
      </c>
      <c r="C19" s="37">
        <v>1285960</v>
      </c>
      <c r="D19" s="37">
        <v>1637482.84</v>
      </c>
      <c r="E19" s="29">
        <f>D19/C19%</f>
        <v>127.33544122678778</v>
      </c>
      <c r="F19" s="15"/>
      <c r="G19" s="15"/>
      <c r="H19" s="15"/>
      <c r="I19" s="15"/>
      <c r="J19" s="15"/>
      <c r="K19" s="1"/>
      <c r="L19" s="1"/>
    </row>
    <row r="20" spans="1:12" ht="69" customHeight="1">
      <c r="A20" s="44" t="s">
        <v>59</v>
      </c>
      <c r="B20" s="34" t="s">
        <v>60</v>
      </c>
      <c r="C20" s="37">
        <v>8930</v>
      </c>
      <c r="D20" s="37">
        <v>8552.43</v>
      </c>
      <c r="E20" s="29">
        <f>D20/C20%</f>
        <v>95.77189249720045</v>
      </c>
      <c r="F20" s="15"/>
      <c r="G20" s="15"/>
      <c r="H20" s="15"/>
      <c r="I20" s="15"/>
      <c r="J20" s="15"/>
      <c r="K20" s="1"/>
      <c r="L20" s="1"/>
    </row>
    <row r="21" spans="1:12" ht="77.25" customHeight="1">
      <c r="A21" s="44" t="s">
        <v>61</v>
      </c>
      <c r="B21" s="34" t="s">
        <v>62</v>
      </c>
      <c r="C21" s="37">
        <v>1589710</v>
      </c>
      <c r="D21" s="37">
        <v>1692466.32</v>
      </c>
      <c r="E21" s="29">
        <f>D21/C21%</f>
        <v>106.46384057469602</v>
      </c>
      <c r="F21" s="15"/>
      <c r="G21" s="15"/>
      <c r="H21" s="15"/>
      <c r="I21" s="15"/>
      <c r="J21" s="15"/>
      <c r="K21" s="1"/>
      <c r="L21" s="1"/>
    </row>
    <row r="22" spans="1:12" ht="75" customHeight="1">
      <c r="A22" s="44" t="s">
        <v>63</v>
      </c>
      <c r="B22" s="34" t="s">
        <v>64</v>
      </c>
      <c r="C22" s="37">
        <v>-169600</v>
      </c>
      <c r="D22" s="37">
        <v>-178280.35</v>
      </c>
      <c r="E22" s="29">
        <f>D22/C22%</f>
        <v>105.11813089622642</v>
      </c>
      <c r="F22" s="15"/>
      <c r="G22" s="15"/>
      <c r="H22" s="15"/>
      <c r="I22" s="15"/>
      <c r="J22" s="15"/>
      <c r="K22" s="1"/>
      <c r="L22" s="1"/>
    </row>
    <row r="23" spans="1:12" ht="20.25" customHeight="1">
      <c r="A23" s="45" t="s">
        <v>30</v>
      </c>
      <c r="B23" s="26" t="s">
        <v>19</v>
      </c>
      <c r="C23" s="38">
        <f>C24+C25+C28+C29+C30</f>
        <v>32000460</v>
      </c>
      <c r="D23" s="38">
        <f>D24+D25+D28+D29+D30</f>
        <v>28712993.600000005</v>
      </c>
      <c r="E23" s="31">
        <f>D23/C23%</f>
        <v>89.72681517703185</v>
      </c>
      <c r="F23" s="16"/>
      <c r="G23" s="16"/>
      <c r="H23" s="16"/>
      <c r="I23" s="16"/>
      <c r="J23" s="16"/>
      <c r="K23" s="4"/>
      <c r="L23" s="1"/>
    </row>
    <row r="24" spans="1:12" ht="35.25" customHeight="1">
      <c r="A24" s="40" t="s">
        <v>31</v>
      </c>
      <c r="B24" s="23" t="s">
        <v>8</v>
      </c>
      <c r="C24" s="37">
        <v>23119000</v>
      </c>
      <c r="D24" s="37">
        <v>16856585</v>
      </c>
      <c r="E24" s="30">
        <f>D24/C24%</f>
        <v>72.9122583156711</v>
      </c>
      <c r="F24" s="15"/>
      <c r="G24" s="15"/>
      <c r="H24" s="15"/>
      <c r="I24" s="15"/>
      <c r="J24" s="15"/>
      <c r="K24" s="1"/>
      <c r="L24" s="1"/>
    </row>
    <row r="25" spans="1:12" ht="50.25" customHeight="1">
      <c r="A25" s="40" t="s">
        <v>32</v>
      </c>
      <c r="B25" s="23" t="s">
        <v>9</v>
      </c>
      <c r="C25" s="37">
        <v>0</v>
      </c>
      <c r="D25" s="37">
        <v>275</v>
      </c>
      <c r="E25" s="29">
        <v>0</v>
      </c>
      <c r="F25" s="17"/>
      <c r="G25" s="17"/>
      <c r="H25" s="17"/>
      <c r="I25" s="17"/>
      <c r="J25" s="17"/>
      <c r="K25" s="5"/>
      <c r="L25" s="1"/>
    </row>
    <row r="26" spans="1:12" ht="32.25" customHeight="1" hidden="1" thickBot="1">
      <c r="A26" s="40" t="s">
        <v>32</v>
      </c>
      <c r="B26" s="23" t="s">
        <v>9</v>
      </c>
      <c r="C26" s="37">
        <v>1888914</v>
      </c>
      <c r="D26" s="37">
        <v>2149236.58</v>
      </c>
      <c r="E26" s="29">
        <v>0</v>
      </c>
      <c r="F26" s="59"/>
      <c r="G26" s="59"/>
      <c r="H26" s="59"/>
      <c r="I26" s="59"/>
      <c r="J26" s="59"/>
      <c r="K26" s="5"/>
      <c r="L26" s="1"/>
    </row>
    <row r="27" spans="1:12" ht="32.25" customHeight="1" hidden="1" thickBot="1">
      <c r="A27" s="40" t="s">
        <v>32</v>
      </c>
      <c r="B27" s="23" t="s">
        <v>4</v>
      </c>
      <c r="C27" s="37"/>
      <c r="D27" s="37"/>
      <c r="E27" s="29">
        <v>0</v>
      </c>
      <c r="F27" s="17"/>
      <c r="G27" s="17"/>
      <c r="H27" s="17"/>
      <c r="I27" s="17"/>
      <c r="J27" s="17"/>
      <c r="K27" s="5"/>
      <c r="L27" s="1"/>
    </row>
    <row r="28" spans="1:12" ht="39.75" customHeight="1">
      <c r="A28" s="40" t="s">
        <v>33</v>
      </c>
      <c r="B28" s="23" t="s">
        <v>9</v>
      </c>
      <c r="C28" s="37">
        <v>8881460</v>
      </c>
      <c r="D28" s="37">
        <v>11853329.49</v>
      </c>
      <c r="E28" s="30">
        <f>D28/C28%</f>
        <v>133.46149720879225</v>
      </c>
      <c r="F28" s="59"/>
      <c r="G28" s="59"/>
      <c r="H28" s="59"/>
      <c r="I28" s="59"/>
      <c r="J28" s="59"/>
      <c r="K28" s="3"/>
      <c r="L28" s="1"/>
    </row>
    <row r="29" spans="1:12" ht="55.5" customHeight="1">
      <c r="A29" s="40" t="s">
        <v>88</v>
      </c>
      <c r="B29" s="35" t="s">
        <v>89</v>
      </c>
      <c r="C29" s="37">
        <v>0</v>
      </c>
      <c r="D29" s="37">
        <v>6356.35</v>
      </c>
      <c r="E29" s="30">
        <v>0</v>
      </c>
      <c r="F29" s="51"/>
      <c r="G29" s="51"/>
      <c r="H29" s="51"/>
      <c r="I29" s="51"/>
      <c r="J29" s="51"/>
      <c r="K29" s="5"/>
      <c r="L29" s="1"/>
    </row>
    <row r="30" spans="1:12" ht="38.25" customHeight="1">
      <c r="A30" s="40" t="s">
        <v>99</v>
      </c>
      <c r="B30" s="56" t="s">
        <v>100</v>
      </c>
      <c r="C30" s="37">
        <v>0</v>
      </c>
      <c r="D30" s="37">
        <v>-3552.24</v>
      </c>
      <c r="E30" s="30">
        <v>0</v>
      </c>
      <c r="F30" s="51"/>
      <c r="G30" s="51"/>
      <c r="H30" s="51"/>
      <c r="I30" s="51"/>
      <c r="J30" s="51"/>
      <c r="K30" s="5"/>
      <c r="L30" s="1"/>
    </row>
    <row r="31" spans="1:12" ht="27" customHeight="1">
      <c r="A31" s="41" t="s">
        <v>34</v>
      </c>
      <c r="B31" s="26" t="s">
        <v>20</v>
      </c>
      <c r="C31" s="38">
        <f>C32+C33+C34</f>
        <v>25309000</v>
      </c>
      <c r="D31" s="38">
        <f>D32+D33+D34</f>
        <v>26376267.209999997</v>
      </c>
      <c r="E31" s="32">
        <f>D31/C31%</f>
        <v>104.2169473705006</v>
      </c>
      <c r="F31" s="17"/>
      <c r="G31" s="17"/>
      <c r="H31" s="17"/>
      <c r="I31" s="17"/>
      <c r="J31" s="17"/>
      <c r="K31" s="2"/>
      <c r="L31" s="1"/>
    </row>
    <row r="32" spans="1:12" ht="51" customHeight="1">
      <c r="A32" s="40" t="s">
        <v>35</v>
      </c>
      <c r="B32" s="22" t="s">
        <v>10</v>
      </c>
      <c r="C32" s="37">
        <v>8597000</v>
      </c>
      <c r="D32" s="37">
        <v>10577629.54</v>
      </c>
      <c r="E32" s="30">
        <f>D32/C32%</f>
        <v>123.03861277189716</v>
      </c>
      <c r="F32" s="18"/>
      <c r="G32" s="18"/>
      <c r="H32" s="18"/>
      <c r="I32" s="18"/>
      <c r="J32" s="18"/>
      <c r="K32" s="5"/>
      <c r="L32" s="1"/>
    </row>
    <row r="33" spans="1:12" ht="39" customHeight="1">
      <c r="A33" s="40" t="s">
        <v>36</v>
      </c>
      <c r="B33" s="22" t="s">
        <v>11</v>
      </c>
      <c r="C33" s="37">
        <v>10298000</v>
      </c>
      <c r="D33" s="37">
        <v>8840951.72</v>
      </c>
      <c r="E33" s="30">
        <f>D33/C33%</f>
        <v>85.85115284521267</v>
      </c>
      <c r="F33" s="18"/>
      <c r="G33" s="18"/>
      <c r="H33" s="18"/>
      <c r="I33" s="18"/>
      <c r="J33" s="18"/>
      <c r="K33" s="5"/>
      <c r="L33" s="1"/>
    </row>
    <row r="34" spans="1:12" ht="48" customHeight="1">
      <c r="A34" s="40" t="s">
        <v>37</v>
      </c>
      <c r="B34" s="22" t="s">
        <v>12</v>
      </c>
      <c r="C34" s="37">
        <v>6414000</v>
      </c>
      <c r="D34" s="37">
        <v>6957685.95</v>
      </c>
      <c r="E34" s="30">
        <f>D34/C34%</f>
        <v>108.47655051449954</v>
      </c>
      <c r="F34" s="18"/>
      <c r="G34" s="18"/>
      <c r="H34" s="18"/>
      <c r="I34" s="18"/>
      <c r="J34" s="18"/>
      <c r="K34" s="5"/>
      <c r="L34" s="1"/>
    </row>
    <row r="35" spans="1:12" ht="34.5" customHeight="1">
      <c r="A35" s="41" t="s">
        <v>38</v>
      </c>
      <c r="B35" s="27" t="s">
        <v>21</v>
      </c>
      <c r="C35" s="38">
        <f>C36+C37</f>
        <v>1454896</v>
      </c>
      <c r="D35" s="38">
        <f>D36+D37</f>
        <v>3013401.04</v>
      </c>
      <c r="E35" s="31">
        <f>D35/C35%</f>
        <v>207.12140524133684</v>
      </c>
      <c r="F35" s="18"/>
      <c r="G35" s="18"/>
      <c r="H35" s="18"/>
      <c r="I35" s="18"/>
      <c r="J35" s="18"/>
      <c r="K35" s="5"/>
      <c r="L35" s="1"/>
    </row>
    <row r="36" spans="1:12" ht="85.5" customHeight="1">
      <c r="A36" s="40" t="s">
        <v>39</v>
      </c>
      <c r="B36" s="22" t="s">
        <v>14</v>
      </c>
      <c r="C36" s="37">
        <v>986642</v>
      </c>
      <c r="D36" s="37">
        <v>2532869.39</v>
      </c>
      <c r="E36" s="30">
        <f>D36/C36%</f>
        <v>256.7161533768074</v>
      </c>
      <c r="F36" s="18"/>
      <c r="G36" s="18"/>
      <c r="H36" s="18"/>
      <c r="I36" s="18"/>
      <c r="J36" s="18"/>
      <c r="K36" s="5"/>
      <c r="L36" s="1"/>
    </row>
    <row r="37" spans="1:12" ht="69.75" customHeight="1">
      <c r="A37" s="40" t="s">
        <v>40</v>
      </c>
      <c r="B37" s="33" t="s">
        <v>53</v>
      </c>
      <c r="C37" s="37">
        <v>468254</v>
      </c>
      <c r="D37" s="37">
        <v>480531.65</v>
      </c>
      <c r="E37" s="30">
        <f>D37/C37%</f>
        <v>102.62200643240635</v>
      </c>
      <c r="F37" s="18"/>
      <c r="G37" s="18"/>
      <c r="H37" s="18"/>
      <c r="I37" s="18"/>
      <c r="J37" s="18"/>
      <c r="K37" s="5"/>
      <c r="L37" s="1"/>
    </row>
    <row r="38" spans="1:12" ht="27" customHeight="1">
      <c r="A38" s="41" t="s">
        <v>41</v>
      </c>
      <c r="B38" s="27" t="s">
        <v>4</v>
      </c>
      <c r="C38" s="38">
        <f>C39</f>
        <v>1000000</v>
      </c>
      <c r="D38" s="38">
        <f>D39</f>
        <v>166991.58</v>
      </c>
      <c r="E38" s="32">
        <f>E39</f>
        <v>16.699157999999997</v>
      </c>
      <c r="F38" s="18"/>
      <c r="G38" s="18"/>
      <c r="H38" s="18"/>
      <c r="I38" s="18"/>
      <c r="J38" s="18"/>
      <c r="K38" s="5"/>
      <c r="L38" s="1"/>
    </row>
    <row r="39" spans="1:12" ht="45" customHeight="1">
      <c r="A39" s="40" t="s">
        <v>42</v>
      </c>
      <c r="B39" s="22" t="s">
        <v>13</v>
      </c>
      <c r="C39" s="37">
        <v>1000000</v>
      </c>
      <c r="D39" s="37">
        <v>166991.58</v>
      </c>
      <c r="E39" s="30">
        <f>D39/C39%</f>
        <v>16.699157999999997</v>
      </c>
      <c r="F39" s="18"/>
      <c r="G39" s="18"/>
      <c r="H39" s="18"/>
      <c r="I39" s="18"/>
      <c r="J39" s="18"/>
      <c r="K39" s="5"/>
      <c r="L39" s="1"/>
    </row>
    <row r="40" spans="1:12" ht="18.75" customHeight="1">
      <c r="A40" s="41" t="s">
        <v>43</v>
      </c>
      <c r="B40" s="27" t="s">
        <v>22</v>
      </c>
      <c r="C40" s="38">
        <f>C41+C42</f>
        <v>150000</v>
      </c>
      <c r="D40" s="38">
        <f>D41+D42</f>
        <v>160061.75999999998</v>
      </c>
      <c r="E40" s="32">
        <f>D40/C40*100</f>
        <v>106.70783999999998</v>
      </c>
      <c r="F40" s="18"/>
      <c r="G40" s="18"/>
      <c r="H40" s="18"/>
      <c r="I40" s="18"/>
      <c r="J40" s="18"/>
      <c r="K40" s="5"/>
      <c r="L40" s="1"/>
    </row>
    <row r="41" spans="1:12" ht="137.25" customHeight="1">
      <c r="A41" s="46" t="s">
        <v>73</v>
      </c>
      <c r="B41" s="33" t="s">
        <v>74</v>
      </c>
      <c r="C41" s="37">
        <v>150000</v>
      </c>
      <c r="D41" s="37">
        <v>151051.46</v>
      </c>
      <c r="E41" s="30">
        <f>D41/C41%</f>
        <v>100.70097333333332</v>
      </c>
      <c r="F41" s="18"/>
      <c r="G41" s="18"/>
      <c r="H41" s="18"/>
      <c r="I41" s="18"/>
      <c r="J41" s="18"/>
      <c r="K41" s="5"/>
      <c r="L41" s="1"/>
    </row>
    <row r="42" spans="1:12" ht="54.75" customHeight="1">
      <c r="A42" s="46" t="s">
        <v>75</v>
      </c>
      <c r="B42" s="33" t="s">
        <v>76</v>
      </c>
      <c r="C42" s="37">
        <v>0</v>
      </c>
      <c r="D42" s="37">
        <v>9010.3</v>
      </c>
      <c r="E42" s="30">
        <v>0</v>
      </c>
      <c r="F42" s="18"/>
      <c r="G42" s="18"/>
      <c r="H42" s="18"/>
      <c r="I42" s="18"/>
      <c r="J42" s="18"/>
      <c r="K42" s="5"/>
      <c r="L42" s="1"/>
    </row>
    <row r="43" spans="1:12" ht="20.25" customHeight="1">
      <c r="A43" s="41" t="s">
        <v>85</v>
      </c>
      <c r="B43" s="39" t="s">
        <v>84</v>
      </c>
      <c r="C43" s="38">
        <f>C45+C44</f>
        <v>72768</v>
      </c>
      <c r="D43" s="38">
        <f>D45+D44</f>
        <v>1581877.64</v>
      </c>
      <c r="E43" s="38">
        <f>D43/C43*100</f>
        <v>2173.864390941073</v>
      </c>
      <c r="F43" s="18"/>
      <c r="G43" s="18"/>
      <c r="H43" s="18"/>
      <c r="I43" s="18"/>
      <c r="J43" s="18"/>
      <c r="K43" s="5"/>
      <c r="L43" s="1"/>
    </row>
    <row r="44" spans="1:12" ht="28.5" customHeight="1">
      <c r="A44" s="40" t="s">
        <v>101</v>
      </c>
      <c r="B44" s="56" t="s">
        <v>102</v>
      </c>
      <c r="C44" s="37">
        <v>0</v>
      </c>
      <c r="D44" s="37">
        <v>1509109.64</v>
      </c>
      <c r="E44" s="37">
        <v>0</v>
      </c>
      <c r="F44" s="18"/>
      <c r="G44" s="18"/>
      <c r="H44" s="18"/>
      <c r="I44" s="18"/>
      <c r="J44" s="18"/>
      <c r="K44" s="5"/>
      <c r="L44" s="1"/>
    </row>
    <row r="45" spans="1:12" ht="27" customHeight="1">
      <c r="A45" s="40" t="s">
        <v>86</v>
      </c>
      <c r="B45" s="35" t="s">
        <v>87</v>
      </c>
      <c r="C45" s="37">
        <v>72768</v>
      </c>
      <c r="D45" s="37">
        <v>72768</v>
      </c>
      <c r="E45" s="30">
        <v>0</v>
      </c>
      <c r="F45" s="18"/>
      <c r="G45" s="18"/>
      <c r="H45" s="18"/>
      <c r="I45" s="18"/>
      <c r="J45" s="18"/>
      <c r="K45" s="5"/>
      <c r="L45" s="1"/>
    </row>
    <row r="46" spans="1:12" ht="18.75" customHeight="1">
      <c r="A46" s="41" t="s">
        <v>47</v>
      </c>
      <c r="B46" s="27" t="s">
        <v>48</v>
      </c>
      <c r="C46" s="38">
        <f>C47+C61</f>
        <v>104578037.76</v>
      </c>
      <c r="D46" s="38">
        <f>D47+D61</f>
        <v>104438093.55</v>
      </c>
      <c r="E46" s="32">
        <f>D46/C46%</f>
        <v>99.866182027319</v>
      </c>
      <c r="F46" s="18"/>
      <c r="G46" s="18"/>
      <c r="H46" s="18"/>
      <c r="I46" s="18"/>
      <c r="J46" s="18"/>
      <c r="K46" s="5"/>
      <c r="L46" s="1"/>
    </row>
    <row r="47" spans="1:12" ht="28.5" customHeight="1">
      <c r="A47" s="41" t="s">
        <v>44</v>
      </c>
      <c r="B47" s="27" t="s">
        <v>23</v>
      </c>
      <c r="C47" s="38">
        <f>C48+C51+C58</f>
        <v>104578037.76</v>
      </c>
      <c r="D47" s="38">
        <f>D48+D51+D58</f>
        <v>104386043.55</v>
      </c>
      <c r="E47" s="32">
        <f>D47/C47%</f>
        <v>99.8164105828409</v>
      </c>
      <c r="F47" s="18"/>
      <c r="G47" s="18"/>
      <c r="H47" s="18"/>
      <c r="I47" s="18"/>
      <c r="J47" s="18"/>
      <c r="K47" s="5"/>
      <c r="L47" s="1"/>
    </row>
    <row r="48" spans="1:12" ht="26.25" customHeight="1">
      <c r="A48" s="41" t="s">
        <v>65</v>
      </c>
      <c r="B48" s="27" t="s">
        <v>24</v>
      </c>
      <c r="C48" s="38">
        <f>C49+C50</f>
        <v>5067029</v>
      </c>
      <c r="D48" s="38">
        <f>D49+D50</f>
        <v>5067029</v>
      </c>
      <c r="E48" s="32">
        <f>E49</f>
        <v>100</v>
      </c>
      <c r="F48" s="18"/>
      <c r="G48" s="18"/>
      <c r="H48" s="18"/>
      <c r="I48" s="18"/>
      <c r="J48" s="18"/>
      <c r="K48" s="5"/>
      <c r="L48" s="1"/>
    </row>
    <row r="49" spans="1:12" ht="44.25" customHeight="1">
      <c r="A49" s="40" t="s">
        <v>66</v>
      </c>
      <c r="B49" s="22" t="s">
        <v>54</v>
      </c>
      <c r="C49" s="37">
        <v>4551437</v>
      </c>
      <c r="D49" s="37">
        <v>4551437</v>
      </c>
      <c r="E49" s="30">
        <f>D49/C49%</f>
        <v>100</v>
      </c>
      <c r="F49" s="18"/>
      <c r="G49" s="18"/>
      <c r="H49" s="18"/>
      <c r="I49" s="18"/>
      <c r="J49" s="18"/>
      <c r="K49" s="5"/>
      <c r="L49" s="1"/>
    </row>
    <row r="50" spans="1:12" ht="38.25" customHeight="1">
      <c r="A50" s="46" t="s">
        <v>77</v>
      </c>
      <c r="B50" s="33" t="s">
        <v>78</v>
      </c>
      <c r="C50" s="37">
        <v>515592</v>
      </c>
      <c r="D50" s="37">
        <v>515592</v>
      </c>
      <c r="E50" s="30">
        <f>D50/C50%</f>
        <v>100</v>
      </c>
      <c r="F50" s="18"/>
      <c r="G50" s="18"/>
      <c r="H50" s="18"/>
      <c r="I50" s="18"/>
      <c r="J50" s="18"/>
      <c r="K50" s="5"/>
      <c r="L50" s="1"/>
    </row>
    <row r="51" spans="1:12" ht="42.75" customHeight="1">
      <c r="A51" s="41" t="s">
        <v>67</v>
      </c>
      <c r="B51" s="27" t="s">
        <v>72</v>
      </c>
      <c r="C51" s="38">
        <f>C52+C53+C54+C56+C57+C55</f>
        <v>27744584.7</v>
      </c>
      <c r="D51" s="38">
        <f>D52+D53+D54+D56+D57+D55</f>
        <v>27552590.49</v>
      </c>
      <c r="E51" s="32">
        <f>D51/C51%</f>
        <v>99.30799393079398</v>
      </c>
      <c r="F51" s="18"/>
      <c r="G51" s="18"/>
      <c r="H51" s="18"/>
      <c r="I51" s="18"/>
      <c r="J51" s="18"/>
      <c r="K51" s="5"/>
      <c r="L51" s="1"/>
    </row>
    <row r="52" spans="1:12" ht="55.5" customHeight="1">
      <c r="A52" s="40" t="s">
        <v>103</v>
      </c>
      <c r="B52" s="56" t="s">
        <v>104</v>
      </c>
      <c r="C52" s="37">
        <v>273836.26</v>
      </c>
      <c r="D52" s="37">
        <v>273836.26</v>
      </c>
      <c r="E52" s="30">
        <f>D52/C52%</f>
        <v>100</v>
      </c>
      <c r="F52" s="18"/>
      <c r="G52" s="18"/>
      <c r="H52" s="18"/>
      <c r="I52" s="18"/>
      <c r="J52" s="18"/>
      <c r="K52" s="5"/>
      <c r="L52" s="1"/>
    </row>
    <row r="53" spans="1:12" ht="34.5" customHeight="1">
      <c r="A53" s="46" t="s">
        <v>68</v>
      </c>
      <c r="B53" s="22" t="s">
        <v>79</v>
      </c>
      <c r="C53" s="37">
        <v>3722723.55</v>
      </c>
      <c r="D53" s="37">
        <v>3722723.55</v>
      </c>
      <c r="E53" s="30">
        <f aca="true" t="shared" si="0" ref="E53:E63">D53/C53%</f>
        <v>100.00000000000001</v>
      </c>
      <c r="F53" s="18"/>
      <c r="G53" s="18"/>
      <c r="H53" s="18"/>
      <c r="I53" s="18"/>
      <c r="J53" s="18"/>
      <c r="K53" s="5"/>
      <c r="L53" s="1"/>
    </row>
    <row r="54" spans="1:12" ht="72" customHeight="1">
      <c r="A54" s="46" t="s">
        <v>69</v>
      </c>
      <c r="B54" s="35" t="s">
        <v>90</v>
      </c>
      <c r="C54" s="37">
        <v>5014408.5</v>
      </c>
      <c r="D54" s="37">
        <v>5014408.5</v>
      </c>
      <c r="E54" s="30">
        <f t="shared" si="0"/>
        <v>100</v>
      </c>
      <c r="F54" s="18"/>
      <c r="G54" s="18"/>
      <c r="H54" s="18"/>
      <c r="I54" s="18"/>
      <c r="J54" s="18"/>
      <c r="K54" s="5"/>
      <c r="L54" s="1"/>
    </row>
    <row r="55" spans="1:12" ht="63" customHeight="1">
      <c r="A55" s="40" t="s">
        <v>105</v>
      </c>
      <c r="B55" s="56" t="s">
        <v>106</v>
      </c>
      <c r="C55" s="37">
        <v>421200</v>
      </c>
      <c r="D55" s="37">
        <v>421200</v>
      </c>
      <c r="E55" s="30">
        <f t="shared" si="0"/>
        <v>100</v>
      </c>
      <c r="F55" s="18"/>
      <c r="G55" s="18"/>
      <c r="H55" s="18"/>
      <c r="I55" s="18"/>
      <c r="J55" s="18"/>
      <c r="K55" s="5"/>
      <c r="L55" s="1"/>
    </row>
    <row r="56" spans="1:12" ht="52.5" customHeight="1">
      <c r="A56" s="46" t="s">
        <v>70</v>
      </c>
      <c r="B56" s="35" t="s">
        <v>55</v>
      </c>
      <c r="C56" s="37">
        <v>1300000</v>
      </c>
      <c r="D56" s="37">
        <v>1108005.79</v>
      </c>
      <c r="E56" s="30">
        <f t="shared" si="0"/>
        <v>85.23121461538462</v>
      </c>
      <c r="F56" s="18"/>
      <c r="G56" s="18"/>
      <c r="H56" s="18"/>
      <c r="I56" s="18"/>
      <c r="J56" s="18"/>
      <c r="K56" s="5"/>
      <c r="L56" s="1"/>
    </row>
    <row r="57" spans="1:12" ht="46.5" customHeight="1">
      <c r="A57" s="46" t="s">
        <v>71</v>
      </c>
      <c r="B57" s="22" t="s">
        <v>91</v>
      </c>
      <c r="C57" s="37">
        <v>17012416.39</v>
      </c>
      <c r="D57" s="37">
        <v>17012416.39</v>
      </c>
      <c r="E57" s="30">
        <f t="shared" si="0"/>
        <v>100</v>
      </c>
      <c r="F57" s="18"/>
      <c r="G57" s="18"/>
      <c r="H57" s="18"/>
      <c r="I57" s="18"/>
      <c r="J57" s="18"/>
      <c r="K57" s="5"/>
      <c r="L57" s="1"/>
    </row>
    <row r="58" spans="1:12" ht="33" customHeight="1">
      <c r="A58" s="41" t="s">
        <v>107</v>
      </c>
      <c r="B58" s="62" t="s">
        <v>108</v>
      </c>
      <c r="C58" s="38">
        <f>C59+C60</f>
        <v>71766424.06</v>
      </c>
      <c r="D58" s="38">
        <f>D59+D60</f>
        <v>71766424.06</v>
      </c>
      <c r="E58" s="32">
        <f>D58/C58*100</f>
        <v>100</v>
      </c>
      <c r="F58" s="18"/>
      <c r="G58" s="18"/>
      <c r="H58" s="18"/>
      <c r="I58" s="18"/>
      <c r="J58" s="18"/>
      <c r="K58" s="5"/>
      <c r="L58" s="1"/>
    </row>
    <row r="59" spans="1:12" ht="78" customHeight="1">
      <c r="A59" s="40" t="s">
        <v>109</v>
      </c>
      <c r="B59" s="35" t="s">
        <v>111</v>
      </c>
      <c r="C59" s="37">
        <v>70000000</v>
      </c>
      <c r="D59" s="37">
        <v>70000000</v>
      </c>
      <c r="E59" s="30">
        <f>D59/C59*100</f>
        <v>100</v>
      </c>
      <c r="F59" s="18"/>
      <c r="G59" s="18"/>
      <c r="H59" s="18"/>
      <c r="I59" s="18"/>
      <c r="J59" s="18"/>
      <c r="K59" s="5"/>
      <c r="L59" s="1"/>
    </row>
    <row r="60" spans="1:12" ht="88.5" customHeight="1">
      <c r="A60" s="40" t="s">
        <v>110</v>
      </c>
      <c r="B60" s="56" t="s">
        <v>112</v>
      </c>
      <c r="C60" s="37">
        <v>1766424.06</v>
      </c>
      <c r="D60" s="37">
        <v>1766424.06</v>
      </c>
      <c r="E60" s="30">
        <f>D60/C60*100</f>
        <v>100</v>
      </c>
      <c r="F60" s="18"/>
      <c r="G60" s="18"/>
      <c r="H60" s="18"/>
      <c r="I60" s="18"/>
      <c r="J60" s="18"/>
      <c r="K60" s="5"/>
      <c r="L60" s="1"/>
    </row>
    <row r="61" spans="1:12" ht="24.75" customHeight="1">
      <c r="A61" s="41" t="s">
        <v>49</v>
      </c>
      <c r="B61" s="27" t="s">
        <v>50</v>
      </c>
      <c r="C61" s="38">
        <f>C62</f>
        <v>0</v>
      </c>
      <c r="D61" s="38">
        <f>D62</f>
        <v>52050</v>
      </c>
      <c r="E61" s="32">
        <v>0</v>
      </c>
      <c r="F61" s="18"/>
      <c r="G61" s="18"/>
      <c r="H61" s="18"/>
      <c r="I61" s="18"/>
      <c r="J61" s="18"/>
      <c r="K61" s="5"/>
      <c r="L61" s="1"/>
    </row>
    <row r="62" spans="1:12" ht="31.5" customHeight="1">
      <c r="A62" s="46" t="s">
        <v>81</v>
      </c>
      <c r="B62" s="22" t="s">
        <v>80</v>
      </c>
      <c r="C62" s="37">
        <v>0</v>
      </c>
      <c r="D62" s="37">
        <v>52050</v>
      </c>
      <c r="E62" s="30">
        <v>0</v>
      </c>
      <c r="F62" s="18"/>
      <c r="G62" s="18"/>
      <c r="H62" s="18"/>
      <c r="I62" s="18"/>
      <c r="J62" s="18"/>
      <c r="K62" s="5"/>
      <c r="L62" s="1"/>
    </row>
    <row r="63" spans="1:12" ht="12.75">
      <c r="A63" s="28"/>
      <c r="B63" s="12" t="s">
        <v>0</v>
      </c>
      <c r="C63" s="36">
        <f>C9+C46</f>
        <v>184800161.76</v>
      </c>
      <c r="D63" s="36">
        <f>D9+D46</f>
        <v>187433219.71</v>
      </c>
      <c r="E63" s="25">
        <f t="shared" si="0"/>
        <v>101.4248136608341</v>
      </c>
      <c r="F63" s="18"/>
      <c r="G63" s="18"/>
      <c r="H63" s="18"/>
      <c r="I63" s="18"/>
      <c r="J63" s="18"/>
      <c r="K63" s="5"/>
      <c r="L63" s="1"/>
    </row>
    <row r="64" spans="1:12" ht="15.75" hidden="1">
      <c r="A64" s="47"/>
      <c r="B64" s="48"/>
      <c r="C64" s="48"/>
      <c r="D64" s="49"/>
      <c r="E64" s="50"/>
      <c r="F64" s="18"/>
      <c r="G64" s="18"/>
      <c r="H64" s="18"/>
      <c r="I64" s="18"/>
      <c r="J64" s="18"/>
      <c r="K64" s="2"/>
      <c r="L64" s="1"/>
    </row>
    <row r="65" spans="1:12" ht="15.75" hidden="1">
      <c r="A65" s="1"/>
      <c r="B65" s="5"/>
      <c r="C65" s="2"/>
      <c r="D65" s="60"/>
      <c r="E65" s="19"/>
      <c r="F65" s="18"/>
      <c r="G65" s="18"/>
      <c r="H65" s="18"/>
      <c r="I65" s="18"/>
      <c r="J65" s="18"/>
      <c r="K65" s="2"/>
      <c r="L65" s="1"/>
    </row>
    <row r="66" spans="1:12" ht="16.5" hidden="1" thickBot="1">
      <c r="A66" s="1"/>
      <c r="B66" s="2"/>
      <c r="C66" s="5"/>
      <c r="D66" s="61"/>
      <c r="E66" s="19"/>
      <c r="F66" s="18"/>
      <c r="G66" s="18"/>
      <c r="H66" s="18"/>
      <c r="I66" s="18"/>
      <c r="J66" s="18"/>
      <c r="K66" s="3"/>
      <c r="L66" s="1"/>
    </row>
    <row r="67" spans="1:12" ht="16.5" hidden="1" thickBot="1">
      <c r="A67" s="1"/>
      <c r="B67" s="5"/>
      <c r="C67" s="2"/>
      <c r="D67" s="7"/>
      <c r="E67" s="20"/>
      <c r="F67" s="18"/>
      <c r="G67" s="18"/>
      <c r="H67" s="18"/>
      <c r="I67" s="18"/>
      <c r="J67" s="18"/>
      <c r="K67" s="2"/>
      <c r="L67" s="1"/>
    </row>
    <row r="68" spans="1:12" ht="16.5" hidden="1" thickBot="1">
      <c r="A68" s="1"/>
      <c r="B68" s="3"/>
      <c r="C68" s="5"/>
      <c r="D68" s="6"/>
      <c r="E68" s="19"/>
      <c r="F68" s="18"/>
      <c r="G68" s="18"/>
      <c r="H68" s="18"/>
      <c r="I68" s="18"/>
      <c r="J68" s="18"/>
      <c r="K68" s="5"/>
      <c r="L68" s="1"/>
    </row>
    <row r="69" spans="1:12" ht="16.5" hidden="1" thickBot="1">
      <c r="A69" s="1"/>
      <c r="B69" s="2"/>
      <c r="C69" s="3"/>
      <c r="D69" s="6"/>
      <c r="E69" s="19"/>
      <c r="F69" s="18"/>
      <c r="G69" s="18"/>
      <c r="H69" s="18"/>
      <c r="I69" s="18"/>
      <c r="J69" s="18"/>
      <c r="K69" s="3"/>
      <c r="L69" s="1"/>
    </row>
    <row r="70" spans="1:12" ht="16.5" hidden="1" thickBot="1">
      <c r="A70" s="1"/>
      <c r="B70" s="2"/>
      <c r="C70" s="2"/>
      <c r="D70" s="6"/>
      <c r="E70" s="19"/>
      <c r="F70" s="18"/>
      <c r="G70" s="18"/>
      <c r="H70" s="18"/>
      <c r="I70" s="18"/>
      <c r="J70" s="18"/>
      <c r="K70" s="2"/>
      <c r="L70" s="1"/>
    </row>
    <row r="71" spans="1:12" ht="16.5" hidden="1" thickBot="1">
      <c r="A71" s="1"/>
      <c r="B71" s="2"/>
      <c r="C71" s="2"/>
      <c r="D71" s="7"/>
      <c r="E71" s="20"/>
      <c r="F71" s="18"/>
      <c r="G71" s="18"/>
      <c r="H71" s="18"/>
      <c r="I71" s="18"/>
      <c r="J71" s="18"/>
      <c r="K71" s="2"/>
      <c r="L71" s="1"/>
    </row>
    <row r="72" spans="1:12" ht="16.5" hidden="1" thickBot="1">
      <c r="A72" s="1"/>
      <c r="B72" s="3"/>
      <c r="C72" s="2"/>
      <c r="D72" s="7"/>
      <c r="E72" s="20"/>
      <c r="F72" s="18"/>
      <c r="G72" s="18"/>
      <c r="H72" s="18"/>
      <c r="I72" s="18"/>
      <c r="J72" s="18"/>
      <c r="K72" s="2"/>
      <c r="L72" s="1"/>
    </row>
    <row r="73" spans="1:12" ht="16.5" hidden="1" thickBot="1">
      <c r="A73" s="1"/>
      <c r="B73" s="2"/>
      <c r="C73" s="3"/>
      <c r="D73" s="7"/>
      <c r="E73" s="20"/>
      <c r="F73" s="18"/>
      <c r="G73" s="18"/>
      <c r="H73" s="18"/>
      <c r="I73" s="18"/>
      <c r="J73" s="18"/>
      <c r="K73" s="3"/>
      <c r="L73" s="1"/>
    </row>
    <row r="74" spans="1:12" ht="16.5" hidden="1" thickBot="1">
      <c r="A74" s="1"/>
      <c r="B74" s="3"/>
      <c r="C74" s="2"/>
      <c r="D74" s="6"/>
      <c r="E74" s="19"/>
      <c r="F74" s="18"/>
      <c r="G74" s="18"/>
      <c r="H74" s="18"/>
      <c r="I74" s="18"/>
      <c r="J74" s="18"/>
      <c r="K74" s="2"/>
      <c r="L74" s="1"/>
    </row>
    <row r="75" spans="1:12" ht="12.75">
      <c r="A75" s="1"/>
      <c r="B75" s="2"/>
      <c r="C75" s="3"/>
      <c r="D75" s="2"/>
      <c r="E75" s="18"/>
      <c r="F75" s="18"/>
      <c r="G75" s="18"/>
      <c r="H75" s="18"/>
      <c r="I75" s="18"/>
      <c r="J75" s="18"/>
      <c r="K75" s="3"/>
      <c r="L75" s="1"/>
    </row>
    <row r="76" spans="1:12" ht="12.75">
      <c r="A76" s="1"/>
      <c r="B76" s="2"/>
      <c r="C76" s="2"/>
      <c r="D76" s="2"/>
      <c r="E76" s="18"/>
      <c r="F76" s="18"/>
      <c r="G76" s="18"/>
      <c r="H76" s="18"/>
      <c r="I76" s="18"/>
      <c r="J76" s="18"/>
      <c r="K76" s="2"/>
      <c r="L76" s="1"/>
    </row>
    <row r="77" spans="1:12" ht="12.75">
      <c r="A77" s="1"/>
      <c r="C77" s="2"/>
      <c r="D77" s="2"/>
      <c r="E77" s="18"/>
      <c r="F77" s="18"/>
      <c r="G77" s="18"/>
      <c r="H77" s="18"/>
      <c r="I77" s="18"/>
      <c r="J77" s="18"/>
      <c r="K77" s="3"/>
      <c r="L77" s="1"/>
    </row>
    <row r="78" spans="5:10" ht="12.75">
      <c r="E78" s="21"/>
      <c r="F78" s="21"/>
      <c r="G78" s="21"/>
      <c r="H78" s="21"/>
      <c r="I78" s="21"/>
      <c r="J78" s="21"/>
    </row>
    <row r="79" spans="5:10" ht="12.75">
      <c r="E79" s="21"/>
      <c r="F79" s="21"/>
      <c r="G79" s="21"/>
      <c r="H79" s="21"/>
      <c r="I79" s="21"/>
      <c r="J79" s="21"/>
    </row>
    <row r="80" spans="5:10" ht="12.75">
      <c r="E80" s="21"/>
      <c r="F80" s="21"/>
      <c r="G80" s="21"/>
      <c r="H80" s="21"/>
      <c r="I80" s="21"/>
      <c r="J80" s="21"/>
    </row>
  </sheetData>
  <sheetProtection/>
  <mergeCells count="6">
    <mergeCell ref="B1:D1"/>
    <mergeCell ref="B3:D3"/>
    <mergeCell ref="F26:J26"/>
    <mergeCell ref="D65:D66"/>
    <mergeCell ref="F28:J28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2022-03-30T05:50:31Z</cp:lastPrinted>
  <dcterms:created xsi:type="dcterms:W3CDTF">1996-10-08T23:32:33Z</dcterms:created>
  <dcterms:modified xsi:type="dcterms:W3CDTF">2024-03-22T08:54:24Z</dcterms:modified>
  <cp:category/>
  <cp:version/>
  <cp:contentType/>
  <cp:contentStatus/>
</cp:coreProperties>
</file>